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0" yWindow="65404" windowWidth="10656"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<sst xmlns="http://schemas.openxmlformats.org/spreadsheetml/2006/main" count="125" uniqueCount="60">
  <si>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</si>
  <si>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</si>
  <si>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</si>
  <si>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</si>
  <si>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</si>
  <si>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</si>
  <si>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</si>
  <si>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</si>
  <si>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</si>
  <si>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</si>
  <si>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</si>
  <si>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</si>
  <si>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</si>
  <si>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</si>
  <si>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</si>
  <si>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</si>
  <si>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</si>
  <si>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</si>
  <si>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</si>
  <si>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</si>
  <si>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</si>
  <si>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</si>
  <si>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</si>
  <si>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</si>
  <si>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</si>
  <si>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</si>
  <si>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</si>
  <si>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</si>
  <si>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</si>
  <si>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</si>
  <si>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</si>
  <si>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</si>
  <si>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</si>
  <si>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</si>
  <si>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</si>
  <si>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</si>
  <si>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</si>
  <si>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</si>
  <si>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</si>
  <si>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</si>
  <si>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</si>
  <si>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</si>
  <si>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</si>
  <si>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</si>
  <si>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</si>
  <si>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</si>
  <si>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</si>
  <si>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</si>
  <si>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</si>
  <si>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</si>
  <si>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</si>
  <si>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</si>
  <si>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Dean, COT, G.B. Pant University of Agriculture &amp; Technology, Pantnagar-263145 </t>
    </r>
  </si>
  <si>
    <t>Bidding for the supply of Power System Lab Equipments</t>
  </si>
  <si>
    <t>item3</t>
  </si>
  <si>
    <t xml:space="preserve">The Numerical Reverse Power Relay Test Kit   </t>
  </si>
  <si>
    <t>Generator Protection Simulation Unit with Synchronization</t>
  </si>
  <si>
    <t>Transformer Protection Simulation Unit</t>
  </si>
  <si>
    <r>
      <t>Contract No:  CTE</t>
    </r>
    <r>
      <rPr>
        <b/>
        <sz val="11"/>
        <color indexed="60"/>
        <rFont val="Arial"/>
        <family val="2"/>
      </rPr>
      <t>/EED/2641           dated:27.06.2024</t>
    </r>
  </si>
  <si>
    <r>
      <t>Name of Work:</t>
    </r>
    <r>
      <rPr>
        <b/>
        <sz val="11"/>
        <color indexed="60"/>
        <rFont val="Arial"/>
        <family val="2"/>
      </rPr>
      <t xml:space="preserve"> Bidding for the supply of Power System Lab Equipments</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</si>
</sst>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2"/>
      <color indexed="8"/>
      <name val="Bodoni MT"/>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2"/>
      <color theme="1"/>
      <name val="Bodoni MT"/>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2" fontId="3" fillId="0" borderId="11" xfId="59" applyNumberFormat="1" applyFont="1" applyFill="1" applyBorder="1" applyAlignment="1">
      <alignment horizontal="center" vertical="top"/>
      <protection/>
    </xf>
    <xf numFmtId="0" fontId="75" fillId="0" borderId="11" xfId="0" applyFont="1" applyFill="1" applyBorder="1" applyAlignment="1">
      <alignment/>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zoomScale="75"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c r="P1" s="2"/>
      <c r="Q1" s="3"/>
      <c r="IE1" s="3"/>
      <c r="IF1" s="3"/>
      <c r="IG1" s="3"/>
      <c r="IH1" s="3"/>
      <c r="II1" s="3"/>
    </row>
    <row r="2" spans="1:17" s="1" customFormat="1" ht="25.5" customHeight="1" hidden="1">
      <c r="A2" s="31" t="s">
        <v>3</v>
      </c>
      <c r="B2" s="31" t="s">
        <v>36</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59</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58</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42</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41</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49</v>
      </c>
      <c r="G11" s="56"/>
      <c r="H11" s="56"/>
      <c r="I11" s="56" t="s">
        <v>18</v>
      </c>
      <c r="J11" s="56" t="s">
        <v>19</v>
      </c>
      <c r="K11" s="56" t="s">
        <v>20</v>
      </c>
      <c r="L11" s="56" t="s">
        <v>21</v>
      </c>
      <c r="M11" s="57" t="s">
        <v>48</v>
      </c>
      <c r="N11" s="56" t="s">
        <v>50</v>
      </c>
      <c r="O11" s="56" t="s">
        <v>51</v>
      </c>
      <c r="P11" s="56" t="s">
        <v>47</v>
      </c>
      <c r="Q11" s="56" t="s">
        <v>46</v>
      </c>
      <c r="R11" s="56" t="s">
        <v>45</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44</v>
      </c>
      <c r="BB11" s="58" t="s">
        <v>43</v>
      </c>
      <c r="BC11" s="59" t="s">
        <v>40</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30">
      <c r="A13" s="33">
        <v>1</v>
      </c>
      <c r="B13" s="34" t="s">
        <v>53</v>
      </c>
      <c r="C13" s="35"/>
      <c r="D13" s="36"/>
      <c r="E13" s="15"/>
      <c r="F13" s="36"/>
      <c r="G13" s="16"/>
      <c r="H13" s="16"/>
      <c r="I13" s="37"/>
      <c r="J13" s="17"/>
      <c r="K13" s="18"/>
      <c r="L13" s="18"/>
      <c r="M13" s="19"/>
      <c r="N13" s="20"/>
      <c r="O13" s="79"/>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15.75">
      <c r="A14" s="82">
        <v>1.01</v>
      </c>
      <c r="B14" s="83" t="s">
        <v>55</v>
      </c>
      <c r="C14" s="81" t="s">
        <v>25</v>
      </c>
      <c r="D14" s="65">
        <v>1</v>
      </c>
      <c r="E14" s="66" t="s">
        <v>27</v>
      </c>
      <c r="F14" s="65"/>
      <c r="G14" s="67"/>
      <c r="H14" s="68"/>
      <c r="I14" s="69" t="s">
        <v>28</v>
      </c>
      <c r="J14" s="70">
        <f>IF(I14="Less(-)",-1,1)</f>
        <v>1</v>
      </c>
      <c r="K14" s="71" t="s">
        <v>37</v>
      </c>
      <c r="L14" s="71" t="s">
        <v>6</v>
      </c>
      <c r="M14" s="72"/>
      <c r="N14" s="79"/>
      <c r="O14" s="79"/>
      <c r="P14" s="80"/>
      <c r="Q14" s="80"/>
      <c r="R14" s="80"/>
      <c r="S14" s="73"/>
      <c r="T14" s="74"/>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6">
        <f>total_amount_ba($B$2,$D$2,D14,F14,J14,K14,M14)*D14</f>
        <v>0</v>
      </c>
      <c r="BB14" s="77">
        <f>BA14+SUM(N14:AZ14)</f>
        <v>0</v>
      </c>
      <c r="BC14" s="64" t="str">
        <f>SpellNumber(L14,BB14)</f>
        <v>INR Zero Only</v>
      </c>
      <c r="IE14" s="10">
        <v>1.01</v>
      </c>
      <c r="IF14" s="10" t="s">
        <v>29</v>
      </c>
      <c r="IG14" s="10" t="s">
        <v>25</v>
      </c>
      <c r="IH14" s="10">
        <v>123.223</v>
      </c>
      <c r="II14" s="10" t="s">
        <v>27</v>
      </c>
    </row>
    <row r="15" spans="1:243" s="9" customFormat="1" ht="15.75">
      <c r="A15" s="82">
        <v>1.02</v>
      </c>
      <c r="B15" s="83" t="s">
        <v>56</v>
      </c>
      <c r="C15" s="81" t="s">
        <v>31</v>
      </c>
      <c r="D15" s="65">
        <v>1</v>
      </c>
      <c r="E15" s="66" t="s">
        <v>27</v>
      </c>
      <c r="F15" s="65"/>
      <c r="G15" s="67"/>
      <c r="H15" s="68"/>
      <c r="I15" s="69" t="s">
        <v>28</v>
      </c>
      <c r="J15" s="70">
        <f>IF(I15="Less(-)",-1,1)</f>
        <v>1</v>
      </c>
      <c r="K15" s="71" t="s">
        <v>37</v>
      </c>
      <c r="L15" s="71" t="s">
        <v>6</v>
      </c>
      <c r="M15" s="72"/>
      <c r="N15" s="79"/>
      <c r="O15" s="79"/>
      <c r="P15" s="80"/>
      <c r="Q15" s="80"/>
      <c r="R15" s="80"/>
      <c r="S15" s="73"/>
      <c r="T15" s="74"/>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6">
        <f>total_amount_ba($B$2,$D$2,D15,F15,J15,K15,M15)*D15</f>
        <v>0</v>
      </c>
      <c r="BB15" s="77">
        <f>BA15+SUM(N15:AZ15)</f>
        <v>0</v>
      </c>
      <c r="BC15" s="64" t="str">
        <f>SpellNumber(L15,BB15)</f>
        <v>INR Zero Only</v>
      </c>
      <c r="IE15" s="10">
        <v>1.02</v>
      </c>
      <c r="IF15" s="10" t="s">
        <v>30</v>
      </c>
      <c r="IG15" s="10" t="s">
        <v>31</v>
      </c>
      <c r="IH15" s="10">
        <v>213</v>
      </c>
      <c r="II15" s="10" t="s">
        <v>27</v>
      </c>
    </row>
    <row r="16" spans="1:243" s="9" customFormat="1" ht="15.75">
      <c r="A16" s="82">
        <v>1.03</v>
      </c>
      <c r="B16" s="83" t="s">
        <v>57</v>
      </c>
      <c r="C16" s="81" t="s">
        <v>54</v>
      </c>
      <c r="D16" s="65">
        <v>1</v>
      </c>
      <c r="E16" s="66" t="s">
        <v>27</v>
      </c>
      <c r="F16" s="65"/>
      <c r="G16" s="67"/>
      <c r="H16" s="68"/>
      <c r="I16" s="69" t="s">
        <v>28</v>
      </c>
      <c r="J16" s="70">
        <f>IF(I16="Less(-)",-1,1)</f>
        <v>1</v>
      </c>
      <c r="K16" s="71" t="s">
        <v>37</v>
      </c>
      <c r="L16" s="71" t="s">
        <v>6</v>
      </c>
      <c r="M16" s="72"/>
      <c r="N16" s="79"/>
      <c r="O16" s="79"/>
      <c r="P16" s="80"/>
      <c r="Q16" s="80"/>
      <c r="R16" s="80"/>
      <c r="S16" s="73"/>
      <c r="T16" s="74"/>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6">
        <f>total_amount_ba($B$2,$D$2,D16,F16,J16,K16,M16)*D16</f>
        <v>0</v>
      </c>
      <c r="BB16" s="77">
        <f>BA16+SUM(N16:AZ16)</f>
        <v>0</v>
      </c>
      <c r="BC16" s="64" t="str">
        <f>SpellNumber(L16,BB16)</f>
        <v>INR Zero Only</v>
      </c>
      <c r="IE16" s="10"/>
      <c r="IF16" s="10"/>
      <c r="IG16" s="10"/>
      <c r="IH16" s="10"/>
      <c r="II16" s="10"/>
    </row>
    <row r="17" spans="1:243" s="23" customFormat="1" ht="36" customHeight="1">
      <c r="A17" s="40" t="s">
        <v>33</v>
      </c>
      <c r="B17" s="41"/>
      <c r="C17" s="42"/>
      <c r="D17" s="43"/>
      <c r="E17" s="43"/>
      <c r="F17" s="43"/>
      <c r="G17" s="43"/>
      <c r="H17" s="44"/>
      <c r="I17" s="44"/>
      <c r="J17" s="44"/>
      <c r="K17" s="44"/>
      <c r="L17" s="45"/>
      <c r="P17" s="78"/>
      <c r="Q17" s="78"/>
      <c r="R17" s="78"/>
      <c r="BA17" s="63">
        <f>SUM(BA13:BA16)</f>
        <v>0</v>
      </c>
      <c r="BB17" s="63">
        <f>SUM(BB13:BB16)</f>
        <v>0</v>
      </c>
      <c r="BC17" s="39" t="str">
        <f>SpellNumber($E$2,BB17)</f>
        <v>INR Zero Only</v>
      </c>
      <c r="IE17" s="24">
        <v>4</v>
      </c>
      <c r="IF17" s="24" t="s">
        <v>30</v>
      </c>
      <c r="IG17" s="24" t="s">
        <v>32</v>
      </c>
      <c r="IH17" s="24">
        <v>10</v>
      </c>
      <c r="II17" s="24" t="s">
        <v>27</v>
      </c>
    </row>
    <row r="18" spans="1:243" s="27" customFormat="1" ht="54.75" customHeight="1" hidden="1">
      <c r="A18" s="41" t="s">
        <v>39</v>
      </c>
      <c r="B18" s="46"/>
      <c r="C18" s="25"/>
      <c r="D18" s="47"/>
      <c r="E18" s="48" t="s">
        <v>34</v>
      </c>
      <c r="F18" s="61"/>
      <c r="G18" s="49"/>
      <c r="H18" s="26"/>
      <c r="I18" s="26"/>
      <c r="J18" s="26"/>
      <c r="K18" s="50"/>
      <c r="L18" s="51"/>
      <c r="M18" s="52" t="s">
        <v>35</v>
      </c>
      <c r="O18" s="23"/>
      <c r="P18" s="23"/>
      <c r="Q18" s="23"/>
      <c r="R18" s="23"/>
      <c r="S18" s="23"/>
      <c r="BA18" s="62">
        <f>IF(ISBLANK(F18),0,IF(E18="Excess (+)",ROUND(BA17+(BA17*F18),2),IF(E18="Less (-)",ROUND(BA17+(BA17*F18*(-1)),2),0)))</f>
        <v>0</v>
      </c>
      <c r="BB18" s="53">
        <f>ROUND(BA18,0)</f>
        <v>0</v>
      </c>
      <c r="BC18" s="54" t="str">
        <f>SpellNumber(L18,BB18)</f>
        <v> Zero Only</v>
      </c>
      <c r="IE18" s="28"/>
      <c r="IF18" s="28"/>
      <c r="IG18" s="28"/>
      <c r="IH18" s="28"/>
      <c r="II18" s="28"/>
    </row>
    <row r="19" spans="1:243" s="27" customFormat="1" ht="43.5" customHeight="1">
      <c r="A19" s="40" t="s">
        <v>38</v>
      </c>
      <c r="B19" s="40"/>
      <c r="C19" s="87" t="str">
        <f>SpellNumber($E$2,BB17)</f>
        <v>INR Zero Only</v>
      </c>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9"/>
      <c r="IE19" s="28"/>
      <c r="IF19" s="28"/>
      <c r="IG19" s="28"/>
      <c r="IH19" s="28"/>
      <c r="II19" s="28"/>
    </row>
    <row r="20" spans="3:243" s="12" customFormat="1" ht="15">
      <c r="C20" s="29"/>
      <c r="D20" s="29"/>
      <c r="E20" s="29"/>
      <c r="F20" s="29"/>
      <c r="G20" s="29"/>
      <c r="H20" s="29"/>
      <c r="I20" s="29"/>
      <c r="J20" s="29"/>
      <c r="K20" s="29"/>
      <c r="L20" s="29"/>
      <c r="M20" s="29"/>
      <c r="O20" s="29"/>
      <c r="BA20" s="29"/>
      <c r="BC20" s="29"/>
      <c r="IE20" s="13"/>
      <c r="IF20" s="13"/>
      <c r="IG20" s="13"/>
      <c r="IH20" s="13"/>
      <c r="II20" s="13"/>
    </row>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sheetData>
  <sheetProtection password="9D0E" sheet="1" selectLockedCells="1"/>
  <mergeCells count="8">
    <mergeCell ref="A9:BC9"/>
    <mergeCell ref="C19:BC19"/>
    <mergeCell ref="A1:L1"/>
    <mergeCell ref="A4:BC4"/>
    <mergeCell ref="A5:BC5"/>
    <mergeCell ref="A6:BC6"/>
    <mergeCell ref="A7:BC7"/>
    <mergeCell ref="B8:BC8"/>
  </mergeCells>
  <dataValidations count="23">
    <dataValidation type="list" allowBlank="1" showInputMessage="1" showErrorMessage="1" sqref="L15 L13 L14 L16">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InputMessage="1" showErrorMessage="1" sqref="K13:K16">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6">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97" t="s">
        <v>2</v>
      </c>
      <c r="F6" s="97"/>
      <c r="G6" s="97"/>
      <c r="H6" s="97"/>
      <c r="I6" s="97"/>
      <c r="J6" s="97"/>
      <c r="K6" s="97"/>
    </row>
    <row r="7" spans="5:11" ht="14.25">
      <c r="E7" s="97"/>
      <c r="F7" s="97"/>
      <c r="G7" s="97"/>
      <c r="H7" s="97"/>
      <c r="I7" s="97"/>
      <c r="J7" s="97"/>
      <c r="K7" s="97"/>
    </row>
    <row r="8" spans="5:11" ht="14.25">
      <c r="E8" s="97"/>
      <c r="F8" s="97"/>
      <c r="G8" s="97"/>
      <c r="H8" s="97"/>
      <c r="I8" s="97"/>
      <c r="J8" s="97"/>
      <c r="K8" s="97"/>
    </row>
    <row r="9" spans="5:11" ht="14.25">
      <c r="E9" s="97"/>
      <c r="F9" s="97"/>
      <c r="G9" s="97"/>
      <c r="H9" s="97"/>
      <c r="I9" s="97"/>
      <c r="J9" s="97"/>
      <c r="K9" s="97"/>
    </row>
    <row r="10" spans="5:11" ht="14.25">
      <c r="E10" s="97"/>
      <c r="F10" s="97"/>
      <c r="G10" s="97"/>
      <c r="H10" s="97"/>
      <c r="I10" s="97"/>
      <c r="J10" s="97"/>
      <c r="K10" s="97"/>
    </row>
    <row r="11" spans="5:11" ht="14.25">
      <c r="E11" s="97"/>
      <c r="F11" s="97"/>
      <c r="G11" s="97"/>
      <c r="H11" s="97"/>
      <c r="I11" s="97"/>
      <c r="J11" s="97"/>
      <c r="K11" s="97"/>
    </row>
    <row r="12" spans="5:11" ht="14.25">
      <c r="E12" s="97"/>
      <c r="F12" s="97"/>
      <c r="G12" s="97"/>
      <c r="H12" s="97"/>
      <c r="I12" s="97"/>
      <c r="J12" s="97"/>
      <c r="K12" s="97"/>
    </row>
    <row r="13" spans="5:11" ht="14.25">
      <c r="E13" s="97"/>
      <c r="F13" s="97"/>
      <c r="G13" s="97"/>
      <c r="H13" s="97"/>
      <c r="I13" s="97"/>
      <c r="J13" s="97"/>
      <c r="K13" s="97"/>
    </row>
    <row r="14" spans="5:11" ht="14.2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2014-12-11T06:40:55Z</cp:lastPrinted>
  <dcterms:created xsi:type="dcterms:W3CDTF">2009-01-30T06:42:42Z</dcterms:created>
  <dcterms:modified xsi:type="dcterms:W3CDTF">2024-06-27T09:28:14Z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